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chepo\Google Drive\Articulos\CDMX COVID\Heart\IJERPH\"/>
    </mc:Choice>
  </mc:AlternateContent>
  <xr:revisionPtr revIDLastSave="0" documentId="13_ncr:1_{DB9409E1-0B75-4DF5-A1FD-7F546C3E6B6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5" i="1" l="1"/>
  <c r="M45" i="1"/>
  <c r="Q45" i="1" s="1"/>
  <c r="K45" i="1"/>
  <c r="I45" i="1"/>
  <c r="J45" i="1" s="1"/>
  <c r="G45" i="1"/>
  <c r="E45" i="1"/>
  <c r="F45" i="1" s="1"/>
  <c r="C45" i="1"/>
  <c r="D45" i="1" s="1"/>
  <c r="O44" i="1"/>
  <c r="O46" i="1" s="1"/>
  <c r="M44" i="1"/>
  <c r="M46" i="1" s="1"/>
  <c r="K44" i="1"/>
  <c r="K46" i="1" s="1"/>
  <c r="I44" i="1"/>
  <c r="G44" i="1"/>
  <c r="G46" i="1" s="1"/>
  <c r="E44" i="1"/>
  <c r="E46" i="1" s="1"/>
  <c r="C44" i="1"/>
  <c r="C46" i="1" s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K23" i="1"/>
  <c r="C23" i="1"/>
  <c r="M22" i="1"/>
  <c r="K22" i="1"/>
  <c r="I22" i="1"/>
  <c r="G22" i="1"/>
  <c r="E22" i="1"/>
  <c r="C22" i="1"/>
  <c r="M21" i="1"/>
  <c r="K21" i="1"/>
  <c r="L21" i="1" s="1"/>
  <c r="I21" i="1"/>
  <c r="G21" i="1"/>
  <c r="E21" i="1"/>
  <c r="C21" i="1"/>
  <c r="D21" i="1" s="1"/>
  <c r="O20" i="1"/>
  <c r="O19" i="1"/>
  <c r="O18" i="1"/>
  <c r="J18" i="1"/>
  <c r="O17" i="1"/>
  <c r="O16" i="1"/>
  <c r="N16" i="1"/>
  <c r="O15" i="1"/>
  <c r="D15" i="1"/>
  <c r="O14" i="1"/>
  <c r="O13" i="1"/>
  <c r="H13" i="1"/>
  <c r="O12" i="1"/>
  <c r="O11" i="1"/>
  <c r="O10" i="1"/>
  <c r="J10" i="1"/>
  <c r="O9" i="1"/>
  <c r="O8" i="1"/>
  <c r="N8" i="1"/>
  <c r="O7" i="1"/>
  <c r="D7" i="1"/>
  <c r="O6" i="1"/>
  <c r="O22" i="1" s="1"/>
  <c r="H22" i="1" s="1"/>
  <c r="O5" i="1"/>
  <c r="O21" i="1" s="1"/>
  <c r="H5" i="1"/>
  <c r="J19" i="1" l="1"/>
  <c r="N17" i="1"/>
  <c r="F17" i="1"/>
  <c r="J15" i="1"/>
  <c r="N13" i="1"/>
  <c r="F13" i="1"/>
  <c r="J11" i="1"/>
  <c r="N9" i="1"/>
  <c r="F9" i="1"/>
  <c r="J7" i="1"/>
  <c r="N5" i="1"/>
  <c r="F5" i="1"/>
  <c r="O23" i="1"/>
  <c r="H19" i="1"/>
  <c r="L17" i="1"/>
  <c r="D17" i="1"/>
  <c r="H15" i="1"/>
  <c r="L13" i="1"/>
  <c r="D13" i="1"/>
  <c r="H11" i="1"/>
  <c r="L9" i="1"/>
  <c r="D9" i="1"/>
  <c r="H7" i="1"/>
  <c r="L5" i="1"/>
  <c r="D5" i="1"/>
  <c r="N19" i="1"/>
  <c r="F19" i="1"/>
  <c r="J17" i="1"/>
  <c r="N15" i="1"/>
  <c r="F15" i="1"/>
  <c r="J13" i="1"/>
  <c r="N11" i="1"/>
  <c r="F11" i="1"/>
  <c r="J9" i="1"/>
  <c r="N7" i="1"/>
  <c r="F7" i="1"/>
  <c r="J5" i="1"/>
  <c r="L7" i="1"/>
  <c r="F12" i="1"/>
  <c r="L15" i="1"/>
  <c r="F20" i="1"/>
  <c r="E23" i="1"/>
  <c r="F21" i="1"/>
  <c r="M23" i="1"/>
  <c r="N21" i="1"/>
  <c r="L22" i="1"/>
  <c r="L45" i="1"/>
  <c r="J6" i="1"/>
  <c r="H9" i="1"/>
  <c r="D11" i="1"/>
  <c r="N12" i="1"/>
  <c r="J14" i="1"/>
  <c r="H17" i="1"/>
  <c r="D19" i="1"/>
  <c r="N20" i="1"/>
  <c r="H21" i="1"/>
  <c r="L43" i="1"/>
  <c r="D43" i="1"/>
  <c r="L41" i="1"/>
  <c r="D41" i="1"/>
  <c r="L39" i="1"/>
  <c r="D39" i="1"/>
  <c r="L37" i="1"/>
  <c r="D37" i="1"/>
  <c r="L35" i="1"/>
  <c r="D35" i="1"/>
  <c r="L33" i="1"/>
  <c r="D33" i="1"/>
  <c r="L31" i="1"/>
  <c r="D31" i="1"/>
  <c r="L29" i="1"/>
  <c r="D29" i="1"/>
  <c r="N43" i="1"/>
  <c r="F41" i="1"/>
  <c r="N39" i="1"/>
  <c r="F31" i="1"/>
  <c r="N29" i="1"/>
  <c r="J43" i="1"/>
  <c r="J41" i="1"/>
  <c r="J39" i="1"/>
  <c r="J37" i="1"/>
  <c r="J35" i="1"/>
  <c r="J33" i="1"/>
  <c r="J31" i="1"/>
  <c r="J29" i="1"/>
  <c r="F37" i="1"/>
  <c r="N35" i="1"/>
  <c r="P43" i="1"/>
  <c r="H43" i="1"/>
  <c r="P41" i="1"/>
  <c r="H41" i="1"/>
  <c r="P39" i="1"/>
  <c r="H39" i="1"/>
  <c r="P37" i="1"/>
  <c r="H37" i="1"/>
  <c r="P35" i="1"/>
  <c r="H35" i="1"/>
  <c r="P33" i="1"/>
  <c r="H33" i="1"/>
  <c r="P31" i="1"/>
  <c r="H31" i="1"/>
  <c r="P29" i="1"/>
  <c r="H29" i="1"/>
  <c r="F43" i="1"/>
  <c r="N41" i="1"/>
  <c r="F39" i="1"/>
  <c r="N37" i="1"/>
  <c r="F35" i="1"/>
  <c r="N33" i="1"/>
  <c r="F33" i="1"/>
  <c r="N31" i="1"/>
  <c r="F29" i="1"/>
  <c r="L20" i="1"/>
  <c r="D20" i="1"/>
  <c r="H18" i="1"/>
  <c r="L16" i="1"/>
  <c r="D16" i="1"/>
  <c r="H14" i="1"/>
  <c r="L12" i="1"/>
  <c r="D12" i="1"/>
  <c r="H10" i="1"/>
  <c r="L8" i="1"/>
  <c r="D8" i="1"/>
  <c r="H6" i="1"/>
  <c r="N22" i="1"/>
  <c r="J22" i="1"/>
  <c r="F22" i="1"/>
  <c r="J20" i="1"/>
  <c r="N18" i="1"/>
  <c r="F18" i="1"/>
  <c r="J16" i="1"/>
  <c r="N14" i="1"/>
  <c r="F14" i="1"/>
  <c r="J12" i="1"/>
  <c r="N10" i="1"/>
  <c r="F10" i="1"/>
  <c r="J8" i="1"/>
  <c r="N6" i="1"/>
  <c r="F6" i="1"/>
  <c r="H20" i="1"/>
  <c r="L18" i="1"/>
  <c r="D18" i="1"/>
  <c r="H16" i="1"/>
  <c r="L14" i="1"/>
  <c r="D14" i="1"/>
  <c r="H12" i="1"/>
  <c r="L10" i="1"/>
  <c r="D10" i="1"/>
  <c r="H8" i="1"/>
  <c r="L6" i="1"/>
  <c r="D6" i="1"/>
  <c r="F8" i="1"/>
  <c r="L11" i="1"/>
  <c r="F16" i="1"/>
  <c r="L19" i="1"/>
  <c r="I23" i="1"/>
  <c r="J21" i="1"/>
  <c r="D22" i="1"/>
  <c r="H45" i="1"/>
  <c r="P45" i="1"/>
  <c r="I46" i="1"/>
  <c r="Q44" i="1"/>
  <c r="N45" i="1"/>
  <c r="G23" i="1"/>
  <c r="Q46" i="1" l="1"/>
  <c r="L42" i="1"/>
  <c r="D42" i="1"/>
  <c r="L40" i="1"/>
  <c r="D40" i="1"/>
  <c r="L38" i="1"/>
  <c r="D38" i="1"/>
  <c r="L36" i="1"/>
  <c r="D36" i="1"/>
  <c r="L34" i="1"/>
  <c r="D34" i="1"/>
  <c r="L32" i="1"/>
  <c r="D32" i="1"/>
  <c r="L30" i="1"/>
  <c r="D30" i="1"/>
  <c r="L28" i="1"/>
  <c r="D28" i="1"/>
  <c r="F38" i="1"/>
  <c r="N36" i="1"/>
  <c r="N34" i="1"/>
  <c r="N32" i="1"/>
  <c r="N44" i="1"/>
  <c r="J44" i="1"/>
  <c r="F44" i="1"/>
  <c r="J42" i="1"/>
  <c r="J40" i="1"/>
  <c r="J38" i="1"/>
  <c r="J36" i="1"/>
  <c r="J34" i="1"/>
  <c r="J32" i="1"/>
  <c r="J30" i="1"/>
  <c r="J28" i="1"/>
  <c r="H44" i="1"/>
  <c r="N42" i="1"/>
  <c r="N40" i="1"/>
  <c r="N38" i="1"/>
  <c r="F32" i="1"/>
  <c r="N30" i="1"/>
  <c r="N28" i="1"/>
  <c r="P42" i="1"/>
  <c r="H42" i="1"/>
  <c r="P40" i="1"/>
  <c r="H40" i="1"/>
  <c r="P38" i="1"/>
  <c r="H38" i="1"/>
  <c r="P36" i="1"/>
  <c r="H36" i="1"/>
  <c r="P34" i="1"/>
  <c r="H34" i="1"/>
  <c r="P32" i="1"/>
  <c r="H32" i="1"/>
  <c r="P30" i="1"/>
  <c r="H30" i="1"/>
  <c r="P28" i="1"/>
  <c r="H28" i="1"/>
  <c r="P44" i="1"/>
  <c r="L44" i="1"/>
  <c r="D44" i="1"/>
  <c r="F42" i="1"/>
  <c r="F40" i="1"/>
  <c r="F36" i="1"/>
  <c r="F34" i="1"/>
  <c r="F30" i="1"/>
  <c r="F28" i="1"/>
</calcChain>
</file>

<file path=xl/sharedStrings.xml><?xml version="1.0" encoding="utf-8"?>
<sst xmlns="http://schemas.openxmlformats.org/spreadsheetml/2006/main" count="102" uniqueCount="26">
  <si>
    <t>Supplemental Table 1 Individual comorbidities (hypertension, diabetes and obesity), Patient type, COVID-19 diagnosis, and death reported by gender and age</t>
  </si>
  <si>
    <t>Hypertension</t>
  </si>
  <si>
    <t>Diabetes</t>
  </si>
  <si>
    <t>Obesity</t>
  </si>
  <si>
    <t>Yes</t>
  </si>
  <si>
    <t>No</t>
  </si>
  <si>
    <t>Gender</t>
  </si>
  <si>
    <t>n</t>
  </si>
  <si>
    <t>%</t>
  </si>
  <si>
    <t>Total</t>
  </si>
  <si>
    <t>0 - 17</t>
  </si>
  <si>
    <t>Female</t>
  </si>
  <si>
    <t>Male</t>
  </si>
  <si>
    <t>18 - 30</t>
  </si>
  <si>
    <t>31 - 40</t>
  </si>
  <si>
    <t>41 - 50</t>
  </si>
  <si>
    <t>51 - 60</t>
  </si>
  <si>
    <t>61- 70</t>
  </si>
  <si>
    <t>71 - 80</t>
  </si>
  <si>
    <t>81 and more</t>
  </si>
  <si>
    <t>Patient Type</t>
  </si>
  <si>
    <t>COVID-19</t>
  </si>
  <si>
    <t>Death</t>
  </si>
  <si>
    <t>Hospitalized</t>
  </si>
  <si>
    <t>Ambulatory</t>
  </si>
  <si>
    <t>Unknown /untested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</si>
</sst>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10" fontId="0" fillId="2" borderId="4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0" fontId="0" fillId="2" borderId="6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0" fontId="0" fillId="2" borderId="9" xfId="0" applyNumberFormat="1" applyFill="1" applyBorder="1" applyAlignment="1">
      <alignment horizontal="center" vertical="center"/>
    </xf>
    <xf numFmtId="10" fontId="0" fillId="2" borderId="1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0" xfId="1" applyNumberFormat="1" applyFont="1" applyFill="1" applyAlignment="1">
      <alignment horizontal="center" vertical="center"/>
    </xf>
    <xf numFmtId="0" fontId="0" fillId="2" borderId="4" xfId="1" applyNumberFormat="1" applyFont="1" applyFill="1" applyBorder="1" applyAlignment="1">
      <alignment horizontal="center" vertical="center"/>
    </xf>
    <xf numFmtId="0" fontId="0" fillId="2" borderId="9" xfId="1" applyNumberFormat="1" applyFont="1" applyFill="1" applyBorder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workbookViewId="0">
      <selection activeCell="R9" sqref="R9"/>
    </sheetView>
  </sheetViews>
  <sheetFormatPr defaultRowHeight="15" x14ac:dyDescent="0.25"/>
  <sheetData>
    <row r="1" spans="1:17" x14ac:dyDescent="0.25">
      <c r="A1" s="1" t="s">
        <v>0</v>
      </c>
      <c r="B1" s="1"/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3" t="s">
        <v>1</v>
      </c>
      <c r="D2" s="3"/>
      <c r="E2" s="3"/>
      <c r="F2" s="3"/>
      <c r="G2" s="4" t="s">
        <v>2</v>
      </c>
      <c r="H2" s="3"/>
      <c r="I2" s="3"/>
      <c r="J2" s="5"/>
      <c r="K2" s="3" t="s">
        <v>3</v>
      </c>
      <c r="L2" s="3"/>
      <c r="M2" s="3"/>
      <c r="N2" s="3"/>
      <c r="O2" s="2"/>
      <c r="P2" s="1"/>
      <c r="Q2" s="1"/>
    </row>
    <row r="3" spans="1:17" x14ac:dyDescent="0.25">
      <c r="A3" s="1"/>
      <c r="B3" s="1"/>
      <c r="C3" s="6" t="s">
        <v>4</v>
      </c>
      <c r="D3" s="6"/>
      <c r="E3" s="6" t="s">
        <v>5</v>
      </c>
      <c r="F3" s="6"/>
      <c r="G3" s="7" t="s">
        <v>4</v>
      </c>
      <c r="H3" s="6"/>
      <c r="I3" s="6" t="s">
        <v>5</v>
      </c>
      <c r="J3" s="8"/>
      <c r="K3" s="6" t="s">
        <v>4</v>
      </c>
      <c r="L3" s="6"/>
      <c r="M3" s="6" t="s">
        <v>5</v>
      </c>
      <c r="N3" s="6"/>
      <c r="O3" s="2"/>
      <c r="P3" s="1"/>
      <c r="Q3" s="1"/>
    </row>
    <row r="4" spans="1:17" x14ac:dyDescent="0.25">
      <c r="A4" s="1"/>
      <c r="B4" s="9" t="s">
        <v>6</v>
      </c>
      <c r="C4" s="2" t="s">
        <v>7</v>
      </c>
      <c r="D4" s="2" t="s">
        <v>8</v>
      </c>
      <c r="E4" s="2" t="s">
        <v>7</v>
      </c>
      <c r="F4" s="2" t="s">
        <v>8</v>
      </c>
      <c r="G4" s="10" t="s">
        <v>7</v>
      </c>
      <c r="H4" s="2" t="s">
        <v>8</v>
      </c>
      <c r="I4" s="2" t="s">
        <v>7</v>
      </c>
      <c r="J4" s="11" t="s">
        <v>8</v>
      </c>
      <c r="K4" s="2" t="s">
        <v>7</v>
      </c>
      <c r="L4" s="2" t="s">
        <v>8</v>
      </c>
      <c r="M4" s="2" t="s">
        <v>7</v>
      </c>
      <c r="N4" s="2" t="s">
        <v>8</v>
      </c>
      <c r="O4" s="2" t="s">
        <v>9</v>
      </c>
      <c r="P4" s="1"/>
      <c r="Q4" s="1"/>
    </row>
    <row r="5" spans="1:17" x14ac:dyDescent="0.25">
      <c r="A5" s="6" t="s">
        <v>10</v>
      </c>
      <c r="B5" s="12" t="s">
        <v>11</v>
      </c>
      <c r="C5" s="13">
        <v>52</v>
      </c>
      <c r="D5" s="14">
        <f>C5/$O$21</f>
        <v>2.3962029399566842E-3</v>
      </c>
      <c r="E5" s="13">
        <v>944</v>
      </c>
      <c r="F5" s="14">
        <f>E5/$O$21</f>
        <v>4.3500299525367492E-2</v>
      </c>
      <c r="G5" s="15">
        <v>22</v>
      </c>
      <c r="H5" s="14">
        <f>G5/$O$21</f>
        <v>1.013778166904751E-3</v>
      </c>
      <c r="I5" s="13">
        <v>974</v>
      </c>
      <c r="J5" s="16">
        <f>I5/$O$21</f>
        <v>4.4882724298419427E-2</v>
      </c>
      <c r="K5" s="13">
        <v>55</v>
      </c>
      <c r="L5" s="14">
        <f>K5/$O$21</f>
        <v>2.5344454172618771E-3</v>
      </c>
      <c r="M5" s="13">
        <v>941</v>
      </c>
      <c r="N5" s="14">
        <f>M5/$O$21</f>
        <v>4.33620570480623E-2</v>
      </c>
      <c r="O5" s="13">
        <f t="shared" ref="O5:O20" si="0">SUM(M5+K5)</f>
        <v>996</v>
      </c>
      <c r="P5" s="1"/>
      <c r="Q5" s="1"/>
    </row>
    <row r="6" spans="1:17" x14ac:dyDescent="0.25">
      <c r="A6" s="3"/>
      <c r="B6" s="12" t="s">
        <v>12</v>
      </c>
      <c r="C6" s="13">
        <v>52</v>
      </c>
      <c r="D6" s="14">
        <f>C6/$O$22</f>
        <v>2.5766810366186018E-3</v>
      </c>
      <c r="E6" s="13">
        <v>981</v>
      </c>
      <c r="F6" s="14">
        <f>E6/$O$22</f>
        <v>4.8610078786977852E-2</v>
      </c>
      <c r="G6" s="15">
        <v>31</v>
      </c>
      <c r="H6" s="14">
        <f>G6/$O$22</f>
        <v>1.5360983102918587E-3</v>
      </c>
      <c r="I6" s="13">
        <v>1002</v>
      </c>
      <c r="J6" s="16">
        <f>I6/$O$22</f>
        <v>4.9650661513304592E-2</v>
      </c>
      <c r="K6" s="13">
        <v>68</v>
      </c>
      <c r="L6" s="14">
        <f>K6/$O$22</f>
        <v>3.3695059709627868E-3</v>
      </c>
      <c r="M6" s="13">
        <v>965</v>
      </c>
      <c r="N6" s="14">
        <f>M6/$O$22</f>
        <v>4.7817253852633662E-2</v>
      </c>
      <c r="O6" s="13">
        <f t="shared" si="0"/>
        <v>1033</v>
      </c>
      <c r="P6" s="1"/>
      <c r="Q6" s="1"/>
    </row>
    <row r="7" spans="1:17" x14ac:dyDescent="0.25">
      <c r="A7" s="6" t="s">
        <v>13</v>
      </c>
      <c r="B7" s="12" t="s">
        <v>11</v>
      </c>
      <c r="C7" s="13">
        <v>237</v>
      </c>
      <c r="D7" s="14">
        <f t="shared" ref="D7:F7" si="1">C7/$O$21</f>
        <v>1.0921155707110271E-2</v>
      </c>
      <c r="E7" s="13">
        <v>1792</v>
      </c>
      <c r="F7" s="14">
        <f t="shared" si="1"/>
        <v>8.2576839776968808E-2</v>
      </c>
      <c r="G7" s="15">
        <v>118</v>
      </c>
      <c r="H7" s="14">
        <f t="shared" ref="H7" si="2">G7/$O$21</f>
        <v>5.4375374406709365E-3</v>
      </c>
      <c r="I7" s="13">
        <v>1911</v>
      </c>
      <c r="J7" s="16">
        <f t="shared" ref="J7" si="3">I7/$O$21</f>
        <v>8.8060458043408132E-2</v>
      </c>
      <c r="K7" s="13">
        <v>372</v>
      </c>
      <c r="L7" s="14">
        <f t="shared" ref="L7:N7" si="4">K7/$O$21</f>
        <v>1.7142067185843969E-2</v>
      </c>
      <c r="M7" s="13">
        <v>1657</v>
      </c>
      <c r="N7" s="14">
        <f t="shared" si="4"/>
        <v>7.6355928298235107E-2</v>
      </c>
      <c r="O7" s="13">
        <f t="shared" si="0"/>
        <v>2029</v>
      </c>
      <c r="P7" s="1"/>
      <c r="Q7" s="1"/>
    </row>
    <row r="8" spans="1:17" x14ac:dyDescent="0.25">
      <c r="A8" s="3"/>
      <c r="B8" s="12" t="s">
        <v>12</v>
      </c>
      <c r="C8" s="13">
        <v>262</v>
      </c>
      <c r="D8" s="14">
        <f t="shared" ref="D8:F8" si="5">C8/$O$22</f>
        <v>1.2982508299886031E-2</v>
      </c>
      <c r="E8" s="13">
        <v>1506</v>
      </c>
      <c r="F8" s="14">
        <f t="shared" si="5"/>
        <v>7.4624646945146422E-2</v>
      </c>
      <c r="G8" s="15">
        <v>95</v>
      </c>
      <c r="H8" s="14">
        <f t="shared" ref="H8" si="6">G8/$O$22</f>
        <v>4.7073980476685989E-3</v>
      </c>
      <c r="I8" s="13">
        <v>1673</v>
      </c>
      <c r="J8" s="16">
        <f t="shared" ref="J8" si="7">I8/$O$22</f>
        <v>8.2899757197363852E-2</v>
      </c>
      <c r="K8" s="13">
        <v>302</v>
      </c>
      <c r="L8" s="14">
        <f t="shared" ref="L8:N8" si="8">K8/$O$22</f>
        <v>1.4964570635746494E-2</v>
      </c>
      <c r="M8" s="13">
        <v>1466</v>
      </c>
      <c r="N8" s="14">
        <f t="shared" si="8"/>
        <v>7.2642584609285965E-2</v>
      </c>
      <c r="O8" s="13">
        <f t="shared" si="0"/>
        <v>1768</v>
      </c>
      <c r="P8" s="1"/>
      <c r="Q8" s="1"/>
    </row>
    <row r="9" spans="1:17" x14ac:dyDescent="0.25">
      <c r="A9" s="6" t="s">
        <v>14</v>
      </c>
      <c r="B9" s="12" t="s">
        <v>11</v>
      </c>
      <c r="C9" s="13">
        <v>431</v>
      </c>
      <c r="D9" s="14">
        <f t="shared" ref="D9:F9" si="9">C9/$O$21</f>
        <v>1.9860835906179437E-2</v>
      </c>
      <c r="E9" s="13">
        <v>1724</v>
      </c>
      <c r="F9" s="14">
        <f t="shared" si="9"/>
        <v>7.9443343624717749E-2</v>
      </c>
      <c r="G9" s="15">
        <v>199</v>
      </c>
      <c r="H9" s="14">
        <f t="shared" ref="H9" si="10">G9/$O$21</f>
        <v>9.1700843279111568E-3</v>
      </c>
      <c r="I9" s="13">
        <v>1956</v>
      </c>
      <c r="J9" s="16">
        <f t="shared" ref="J9" si="11">I9/$O$21</f>
        <v>9.0134095202986042E-2</v>
      </c>
      <c r="K9" s="13">
        <v>484</v>
      </c>
      <c r="L9" s="14">
        <f t="shared" ref="L9:N9" si="12">K9/$O$21</f>
        <v>2.2303119671904521E-2</v>
      </c>
      <c r="M9" s="13">
        <v>1671</v>
      </c>
      <c r="N9" s="14">
        <f t="shared" si="12"/>
        <v>7.7001059858992679E-2</v>
      </c>
      <c r="O9" s="13">
        <f t="shared" si="0"/>
        <v>2155</v>
      </c>
      <c r="P9" s="1"/>
      <c r="Q9" s="1"/>
    </row>
    <row r="10" spans="1:17" x14ac:dyDescent="0.25">
      <c r="A10" s="3"/>
      <c r="B10" s="12" t="s">
        <v>12</v>
      </c>
      <c r="C10" s="13">
        <v>493</v>
      </c>
      <c r="D10" s="14">
        <f t="shared" ref="D10:F10" si="13">C10/$O$22</f>
        <v>2.4428918289480205E-2</v>
      </c>
      <c r="E10" s="13">
        <v>1308</v>
      </c>
      <c r="F10" s="14">
        <f t="shared" si="13"/>
        <v>6.4813438382637131E-2</v>
      </c>
      <c r="G10" s="15">
        <v>212</v>
      </c>
      <c r="H10" s="14">
        <f t="shared" ref="H10" si="14">G10/$O$22</f>
        <v>1.0504930380060453E-2</v>
      </c>
      <c r="I10" s="13">
        <v>1589</v>
      </c>
      <c r="J10" s="16">
        <f t="shared" ref="J10" si="15">I10/$O$22</f>
        <v>7.8737426292056892E-2</v>
      </c>
      <c r="K10" s="13">
        <v>459</v>
      </c>
      <c r="L10" s="14">
        <f t="shared" ref="L10:N10" si="16">K10/$O$22</f>
        <v>2.2744165303998812E-2</v>
      </c>
      <c r="M10" s="13">
        <v>1342</v>
      </c>
      <c r="N10" s="14">
        <f t="shared" si="16"/>
        <v>6.6498191368118534E-2</v>
      </c>
      <c r="O10" s="13">
        <f t="shared" si="0"/>
        <v>1801</v>
      </c>
      <c r="P10" s="1"/>
      <c r="Q10" s="1"/>
    </row>
    <row r="11" spans="1:17" x14ac:dyDescent="0.25">
      <c r="A11" s="6" t="s">
        <v>15</v>
      </c>
      <c r="B11" s="12" t="s">
        <v>11</v>
      </c>
      <c r="C11" s="13">
        <v>1165</v>
      </c>
      <c r="D11" s="14">
        <f t="shared" ref="D11:F11" si="17">C11/$O$21</f>
        <v>5.3684162020183404E-2</v>
      </c>
      <c r="E11" s="13">
        <v>2331</v>
      </c>
      <c r="F11" s="14">
        <f t="shared" si="17"/>
        <v>0.1074144048661352</v>
      </c>
      <c r="G11" s="15">
        <v>657</v>
      </c>
      <c r="H11" s="14">
        <f t="shared" ref="H11" si="18">G11/$O$21</f>
        <v>3.0275102529837335E-2</v>
      </c>
      <c r="I11" s="13">
        <v>2839</v>
      </c>
      <c r="J11" s="16">
        <f t="shared" ref="J11" si="19">I11/$O$21</f>
        <v>0.13082346435648126</v>
      </c>
      <c r="K11" s="13">
        <v>989</v>
      </c>
      <c r="L11" s="14">
        <f t="shared" ref="L11:N11" si="20">K11/$O$21</f>
        <v>4.5573936684945394E-2</v>
      </c>
      <c r="M11" s="13">
        <v>2507</v>
      </c>
      <c r="N11" s="14">
        <f t="shared" si="20"/>
        <v>0.11552463020137321</v>
      </c>
      <c r="O11" s="13">
        <f t="shared" si="0"/>
        <v>3496</v>
      </c>
      <c r="P11" s="1"/>
      <c r="Q11" s="1"/>
    </row>
    <row r="12" spans="1:17" x14ac:dyDescent="0.25">
      <c r="A12" s="3"/>
      <c r="B12" s="12" t="s">
        <v>12</v>
      </c>
      <c r="C12" s="13">
        <v>1130</v>
      </c>
      <c r="D12" s="14">
        <f t="shared" ref="D12:F12" si="21">C12/$O$22</f>
        <v>5.5993260988058076E-2</v>
      </c>
      <c r="E12" s="13">
        <v>1579</v>
      </c>
      <c r="F12" s="14">
        <f t="shared" si="21"/>
        <v>7.8241910708091764E-2</v>
      </c>
      <c r="G12" s="15">
        <v>610</v>
      </c>
      <c r="H12" s="14">
        <f t="shared" ref="H12" si="22">G12/$O$22</f>
        <v>3.0226450621872059E-2</v>
      </c>
      <c r="I12" s="13">
        <v>2099</v>
      </c>
      <c r="J12" s="16">
        <f t="shared" ref="J12" si="23">I12/$O$22</f>
        <v>0.10400872107427779</v>
      </c>
      <c r="K12" s="13">
        <v>770</v>
      </c>
      <c r="L12" s="14">
        <f t="shared" ref="L12:N12" si="24">K12/$O$22</f>
        <v>3.8154699965313912E-2</v>
      </c>
      <c r="M12" s="13">
        <v>1939</v>
      </c>
      <c r="N12" s="14">
        <f t="shared" si="24"/>
        <v>9.6080471730835934E-2</v>
      </c>
      <c r="O12" s="13">
        <f t="shared" si="0"/>
        <v>2709</v>
      </c>
      <c r="P12" s="1"/>
      <c r="Q12" s="1"/>
    </row>
    <row r="13" spans="1:17" x14ac:dyDescent="0.25">
      <c r="A13" s="6" t="s">
        <v>16</v>
      </c>
      <c r="B13" s="12" t="s">
        <v>11</v>
      </c>
      <c r="C13" s="13">
        <v>2187</v>
      </c>
      <c r="D13" s="14">
        <f t="shared" ref="D13:F13" si="25">C13/$O$21</f>
        <v>0.10077876595548592</v>
      </c>
      <c r="E13" s="13">
        <v>2366</v>
      </c>
      <c r="F13" s="14">
        <f t="shared" si="25"/>
        <v>0.10902723376802913</v>
      </c>
      <c r="G13" s="15">
        <v>1416</v>
      </c>
      <c r="H13" s="14">
        <f t="shared" ref="H13" si="26">G13/$O$21</f>
        <v>6.5250449288051238E-2</v>
      </c>
      <c r="I13" s="13">
        <v>3137</v>
      </c>
      <c r="J13" s="16">
        <f t="shared" ref="J13" si="27">I13/$O$21</f>
        <v>0.14455555043546381</v>
      </c>
      <c r="K13" s="13">
        <v>1367</v>
      </c>
      <c r="L13" s="14">
        <f t="shared" ref="L13:N13" si="28">K13/$O$21</f>
        <v>6.2992488825399748E-2</v>
      </c>
      <c r="M13" s="13">
        <v>3186</v>
      </c>
      <c r="N13" s="14">
        <f t="shared" si="28"/>
        <v>0.14681351089811528</v>
      </c>
      <c r="O13" s="13">
        <f t="shared" si="0"/>
        <v>4553</v>
      </c>
      <c r="P13" s="1"/>
      <c r="Q13" s="1"/>
    </row>
    <row r="14" spans="1:17" x14ac:dyDescent="0.25">
      <c r="A14" s="3"/>
      <c r="B14" s="12" t="s">
        <v>12</v>
      </c>
      <c r="C14" s="13">
        <v>2270</v>
      </c>
      <c r="D14" s="14">
        <f t="shared" ref="D14:F14" si="29">C14/$O$22</f>
        <v>0.11248203756008127</v>
      </c>
      <c r="E14" s="13">
        <v>1868</v>
      </c>
      <c r="F14" s="14">
        <f t="shared" si="29"/>
        <v>9.2562311084683616E-2</v>
      </c>
      <c r="G14" s="15">
        <v>1468</v>
      </c>
      <c r="H14" s="14">
        <f t="shared" ref="H14" si="30">G14/$O$22</f>
        <v>7.2741687726078988E-2</v>
      </c>
      <c r="I14" s="13">
        <v>2670</v>
      </c>
      <c r="J14" s="16">
        <f t="shared" ref="J14" si="31">I14/$O$22</f>
        <v>0.13230266091868589</v>
      </c>
      <c r="K14" s="13">
        <v>1076</v>
      </c>
      <c r="L14" s="14">
        <f t="shared" ref="L14:N14" si="32">K14/$O$22</f>
        <v>5.3317476834646452E-2</v>
      </c>
      <c r="M14" s="13">
        <v>3062</v>
      </c>
      <c r="N14" s="14">
        <f t="shared" si="32"/>
        <v>0.15172687181011843</v>
      </c>
      <c r="O14" s="13">
        <f t="shared" si="0"/>
        <v>4138</v>
      </c>
      <c r="P14" s="1"/>
      <c r="Q14" s="1"/>
    </row>
    <row r="15" spans="1:17" x14ac:dyDescent="0.25">
      <c r="A15" s="6" t="s">
        <v>17</v>
      </c>
      <c r="B15" s="12" t="s">
        <v>11</v>
      </c>
      <c r="C15" s="13">
        <v>2352</v>
      </c>
      <c r="D15" s="14">
        <f t="shared" ref="D15:F15" si="33">C15/$O$21</f>
        <v>0.10838210220727156</v>
      </c>
      <c r="E15" s="13">
        <v>1548</v>
      </c>
      <c r="F15" s="14">
        <f t="shared" si="33"/>
        <v>7.1333118289479747E-2</v>
      </c>
      <c r="G15" s="15">
        <v>1608</v>
      </c>
      <c r="H15" s="14">
        <f t="shared" ref="H15" si="34">G15/$O$21</f>
        <v>7.4097967835583617E-2</v>
      </c>
      <c r="I15" s="13">
        <v>2292</v>
      </c>
      <c r="J15" s="16">
        <f t="shared" ref="J15" si="35">I15/$O$21</f>
        <v>0.10561725266116768</v>
      </c>
      <c r="K15" s="13">
        <v>1150</v>
      </c>
      <c r="L15" s="14">
        <f t="shared" ref="L15:N15" si="36">K15/$O$21</f>
        <v>5.2992949633657437E-2</v>
      </c>
      <c r="M15" s="13">
        <v>2750</v>
      </c>
      <c r="N15" s="14">
        <f t="shared" si="36"/>
        <v>0.12672227086309387</v>
      </c>
      <c r="O15" s="13">
        <f t="shared" si="0"/>
        <v>3900</v>
      </c>
      <c r="P15" s="1"/>
      <c r="Q15" s="1"/>
    </row>
    <row r="16" spans="1:17" x14ac:dyDescent="0.25">
      <c r="A16" s="3"/>
      <c r="B16" s="12" t="s">
        <v>12</v>
      </c>
      <c r="C16" s="13">
        <v>2546</v>
      </c>
      <c r="D16" s="14">
        <f t="shared" ref="D16:F16" si="37">C16/$O$22</f>
        <v>0.12615826767751845</v>
      </c>
      <c r="E16" s="13">
        <v>1701</v>
      </c>
      <c r="F16" s="14">
        <f t="shared" si="37"/>
        <v>8.4287200832466186E-2</v>
      </c>
      <c r="G16" s="15">
        <v>1775</v>
      </c>
      <c r="H16" s="14">
        <f t="shared" ref="H16" si="38">G16/$O$22</f>
        <v>8.7954016153808032E-2</v>
      </c>
      <c r="I16" s="13">
        <v>2472</v>
      </c>
      <c r="J16" s="16">
        <f t="shared" ref="J16" si="39">I16/$O$22</f>
        <v>0.1224914523561766</v>
      </c>
      <c r="K16" s="13">
        <v>861</v>
      </c>
      <c r="L16" s="14">
        <f t="shared" ref="L16:N16" si="40">K16/$O$22</f>
        <v>4.2663891779396459E-2</v>
      </c>
      <c r="M16" s="13">
        <v>3386</v>
      </c>
      <c r="N16" s="14">
        <f t="shared" si="40"/>
        <v>0.16778157673058819</v>
      </c>
      <c r="O16" s="13">
        <f t="shared" si="0"/>
        <v>4247</v>
      </c>
      <c r="P16" s="1"/>
      <c r="Q16" s="1"/>
    </row>
    <row r="17" spans="1:17" x14ac:dyDescent="0.25">
      <c r="A17" s="6" t="s">
        <v>18</v>
      </c>
      <c r="B17" s="12" t="s">
        <v>11</v>
      </c>
      <c r="C17" s="13">
        <v>2001</v>
      </c>
      <c r="D17" s="14">
        <f t="shared" ref="D17:F17" si="41">C17/$O$21</f>
        <v>9.2207732362563938E-2</v>
      </c>
      <c r="E17" s="13">
        <v>811</v>
      </c>
      <c r="F17" s="14">
        <f t="shared" si="41"/>
        <v>3.7371549698170588E-2</v>
      </c>
      <c r="G17" s="15">
        <v>1229</v>
      </c>
      <c r="H17" s="14">
        <f t="shared" ref="H17" si="42">G17/$O$21</f>
        <v>5.6633334869360862E-2</v>
      </c>
      <c r="I17" s="13">
        <v>1583</v>
      </c>
      <c r="J17" s="16">
        <f t="shared" ref="J17" si="43">I17/$O$21</f>
        <v>7.2945947191373664E-2</v>
      </c>
      <c r="K17" s="13">
        <v>691</v>
      </c>
      <c r="L17" s="14">
        <f t="shared" ref="L17:N17" si="44">K17/$O$21</f>
        <v>3.1841850605962861E-2</v>
      </c>
      <c r="M17" s="13">
        <v>2121</v>
      </c>
      <c r="N17" s="14">
        <f t="shared" si="44"/>
        <v>9.7737431454771664E-2</v>
      </c>
      <c r="O17" s="13">
        <f t="shared" si="0"/>
        <v>2812</v>
      </c>
      <c r="P17" s="1"/>
      <c r="Q17" s="1"/>
    </row>
    <row r="18" spans="1:17" x14ac:dyDescent="0.25">
      <c r="A18" s="3"/>
      <c r="B18" s="12" t="s">
        <v>12</v>
      </c>
      <c r="C18" s="13">
        <v>1941</v>
      </c>
      <c r="D18" s="14">
        <f t="shared" ref="D18:F18" si="45">C18/$O$22</f>
        <v>9.6179574847628957E-2</v>
      </c>
      <c r="E18" s="13">
        <v>1026</v>
      </c>
      <c r="F18" s="14">
        <f t="shared" si="45"/>
        <v>5.0839898914820873E-2</v>
      </c>
      <c r="G18" s="15">
        <v>1279</v>
      </c>
      <c r="H18" s="14">
        <f t="shared" ref="H18" si="46">G18/$O$22</f>
        <v>6.3376443189138293E-2</v>
      </c>
      <c r="I18" s="13">
        <v>1688</v>
      </c>
      <c r="J18" s="16">
        <f t="shared" ref="J18" si="47">I18/$O$22</f>
        <v>8.364303057331153E-2</v>
      </c>
      <c r="K18" s="13">
        <v>482</v>
      </c>
      <c r="L18" s="14">
        <f t="shared" ref="L18:N18" si="48">K18/$O$22</f>
        <v>2.3883851147118575E-2</v>
      </c>
      <c r="M18" s="13">
        <v>2485</v>
      </c>
      <c r="N18" s="14">
        <f t="shared" si="48"/>
        <v>0.12313562261533126</v>
      </c>
      <c r="O18" s="13">
        <f t="shared" si="0"/>
        <v>2967</v>
      </c>
      <c r="P18" s="1"/>
      <c r="Q18" s="1"/>
    </row>
    <row r="19" spans="1:17" x14ac:dyDescent="0.25">
      <c r="A19" s="6" t="s">
        <v>19</v>
      </c>
      <c r="B19" s="12" t="s">
        <v>11</v>
      </c>
      <c r="C19" s="13">
        <v>1312</v>
      </c>
      <c r="D19" s="14">
        <f t="shared" ref="D19:F19" si="49">C19/$O$21</f>
        <v>6.0458043408137874E-2</v>
      </c>
      <c r="E19" s="13">
        <v>448</v>
      </c>
      <c r="F19" s="14">
        <f t="shared" si="49"/>
        <v>2.0644209944242202E-2</v>
      </c>
      <c r="G19" s="15">
        <v>643</v>
      </c>
      <c r="H19" s="14">
        <f t="shared" ref="H19" si="50">G19/$O$21</f>
        <v>2.9629970969079766E-2</v>
      </c>
      <c r="I19" s="13">
        <v>1117</v>
      </c>
      <c r="J19" s="16">
        <f t="shared" ref="J19" si="51">I19/$O$21</f>
        <v>5.1472282383300309E-2</v>
      </c>
      <c r="K19" s="13">
        <v>310</v>
      </c>
      <c r="L19" s="14">
        <f t="shared" ref="L19:N19" si="52">K19/$O$21</f>
        <v>1.4285055988203309E-2</v>
      </c>
      <c r="M19" s="13">
        <v>1450</v>
      </c>
      <c r="N19" s="14">
        <f t="shared" si="52"/>
        <v>6.6817197364176767E-2</v>
      </c>
      <c r="O19" s="13">
        <f t="shared" si="0"/>
        <v>1760</v>
      </c>
      <c r="P19" s="1"/>
      <c r="Q19" s="1"/>
    </row>
    <row r="20" spans="1:17" x14ac:dyDescent="0.25">
      <c r="A20" s="3"/>
      <c r="B20" s="12" t="s">
        <v>12</v>
      </c>
      <c r="C20" s="17">
        <v>974</v>
      </c>
      <c r="D20" s="14">
        <f t="shared" ref="D20:F20" si="53">C20/$O$22</f>
        <v>4.8263217878202272E-2</v>
      </c>
      <c r="E20" s="17">
        <v>544</v>
      </c>
      <c r="F20" s="14">
        <f t="shared" si="53"/>
        <v>2.6956047767702294E-2</v>
      </c>
      <c r="G20" s="18">
        <v>517</v>
      </c>
      <c r="H20" s="14">
        <f t="shared" ref="H20" si="54">G20/$O$22</f>
        <v>2.5618155690996482E-2</v>
      </c>
      <c r="I20" s="17">
        <v>1001</v>
      </c>
      <c r="J20" s="16">
        <f t="shared" ref="J20" si="55">I20/$O$22</f>
        <v>4.9601109954908081E-2</v>
      </c>
      <c r="K20" s="17">
        <v>176</v>
      </c>
      <c r="L20" s="14">
        <f t="shared" ref="L20:N20" si="56">K20/$O$22</f>
        <v>8.721074277786036E-3</v>
      </c>
      <c r="M20" s="17">
        <v>1342</v>
      </c>
      <c r="N20" s="14">
        <f t="shared" si="56"/>
        <v>6.6498191368118534E-2</v>
      </c>
      <c r="O20" s="17">
        <f t="shared" si="0"/>
        <v>1518</v>
      </c>
      <c r="P20" s="1"/>
      <c r="Q20" s="1"/>
    </row>
    <row r="21" spans="1:17" x14ac:dyDescent="0.25">
      <c r="A21" s="1"/>
      <c r="B21" s="12" t="s">
        <v>11</v>
      </c>
      <c r="C21" s="17">
        <f>SUM(C5+C7+C9+C11+C13+C15+C17+C19)</f>
        <v>9737</v>
      </c>
      <c r="D21" s="14">
        <f t="shared" ref="D21:F21" si="57">C21/$O$21</f>
        <v>0.44868900050688909</v>
      </c>
      <c r="E21" s="17">
        <f>SUM(E5+E7+E9+E11+E13+E15+E17+E19)</f>
        <v>11964</v>
      </c>
      <c r="F21" s="14">
        <f t="shared" si="57"/>
        <v>0.55131099949311091</v>
      </c>
      <c r="G21" s="18">
        <f>SUM(G5+G7+G9+G11+G13+G15+G17+G19)</f>
        <v>5892</v>
      </c>
      <c r="H21" s="14">
        <f t="shared" ref="H21" si="58">G21/$O$21</f>
        <v>0.27150822542739966</v>
      </c>
      <c r="I21" s="17">
        <f>SUM(I5+I7+I9+I11+I13+I15+I17+I19)</f>
        <v>15809</v>
      </c>
      <c r="J21" s="16">
        <f t="shared" ref="J21" si="59">I21/$O$21</f>
        <v>0.72849177457260039</v>
      </c>
      <c r="K21" s="17">
        <f>SUM(K5+K7+K9+K11+K13+K15+K17+K19)</f>
        <v>5418</v>
      </c>
      <c r="L21" s="19">
        <f t="shared" ref="L21:N21" si="60">K21/$O$21</f>
        <v>0.24966591401317911</v>
      </c>
      <c r="M21" s="17">
        <f>SUM(M5+M7+M9+M11+M13+M15+M17+M19)</f>
        <v>16283</v>
      </c>
      <c r="N21" s="19">
        <f t="shared" si="60"/>
        <v>0.75033408598682083</v>
      </c>
      <c r="O21" s="17">
        <f>SUM(O5+O7+O9+O11+O13+O15+O17+O19)</f>
        <v>21701</v>
      </c>
      <c r="P21" s="1"/>
      <c r="Q21" s="1"/>
    </row>
    <row r="22" spans="1:17" x14ac:dyDescent="0.25">
      <c r="A22" s="1"/>
      <c r="B22" s="12" t="s">
        <v>12</v>
      </c>
      <c r="C22" s="17">
        <f>SUM(C6+C8+C10+C12+C14+C16+C18+C20)</f>
        <v>9668</v>
      </c>
      <c r="D22" s="19">
        <f t="shared" ref="D22:F22" si="61">C22/$O$22</f>
        <v>0.47906446657747387</v>
      </c>
      <c r="E22" s="17">
        <f>SUM(E6+E8+E10+E12+E14+E16+E18+E20)</f>
        <v>10513</v>
      </c>
      <c r="F22" s="19">
        <f t="shared" si="61"/>
        <v>0.52093553342252619</v>
      </c>
      <c r="G22" s="18">
        <f>SUM(G6+G8+G10+G12+G14+G16+G18+G20)</f>
        <v>5987</v>
      </c>
      <c r="H22" s="19">
        <f t="shared" ref="H22" si="62">G22/$O$22</f>
        <v>0.29666518011991477</v>
      </c>
      <c r="I22" s="17">
        <f>SUM(I6+I8+I10+I12+I14+I16+I18+I20)</f>
        <v>14194</v>
      </c>
      <c r="J22" s="20">
        <f t="shared" ref="J22" si="63">I22/$O$22</f>
        <v>0.70333481988008528</v>
      </c>
      <c r="K22" s="17">
        <f>SUM(K6+K8+K10+K12+K14+K16+K18+K20)</f>
        <v>4194</v>
      </c>
      <c r="L22" s="19">
        <f t="shared" ref="L22:N22" si="64">K22/$O$22</f>
        <v>0.20781923591496954</v>
      </c>
      <c r="M22" s="17">
        <f>SUM(M6+M8+M10+M12+M14+M16+M18+M20)</f>
        <v>15987</v>
      </c>
      <c r="N22" s="19">
        <f t="shared" si="64"/>
        <v>0.79218076408503046</v>
      </c>
      <c r="O22" s="17">
        <f>SUM(O6+O8+O10+O12+O14+O16+O18+O20)</f>
        <v>20181</v>
      </c>
      <c r="P22" s="1"/>
      <c r="Q22" s="1"/>
    </row>
    <row r="23" spans="1:17" x14ac:dyDescent="0.25">
      <c r="A23" s="1"/>
      <c r="B23" s="1"/>
      <c r="C23" s="2">
        <f>SUM(C21:C22)</f>
        <v>19405</v>
      </c>
      <c r="D23" s="2"/>
      <c r="E23" s="2">
        <f>SUM(E21:E22)</f>
        <v>22477</v>
      </c>
      <c r="F23" s="2"/>
      <c r="G23" s="2">
        <f>SUM(G21:G22)</f>
        <v>11879</v>
      </c>
      <c r="H23" s="2"/>
      <c r="I23" s="2">
        <f>SUM(I21:I22)</f>
        <v>30003</v>
      </c>
      <c r="J23" s="2"/>
      <c r="K23" s="2">
        <f>SUM(K21:K22)</f>
        <v>9612</v>
      </c>
      <c r="L23" s="2"/>
      <c r="M23" s="2">
        <f>SUM(M21:M22)</f>
        <v>32270</v>
      </c>
      <c r="N23" s="2"/>
      <c r="O23" s="2">
        <f>SUM(O21:O22)</f>
        <v>41882</v>
      </c>
      <c r="P23" s="1"/>
      <c r="Q23" s="1"/>
    </row>
    <row r="24" spans="1:17" x14ac:dyDescent="0.25">
      <c r="A24" s="1"/>
      <c r="B24" s="1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1"/>
      <c r="B25" s="1"/>
      <c r="C25" s="21" t="s">
        <v>20</v>
      </c>
      <c r="D25" s="21"/>
      <c r="E25" s="21"/>
      <c r="F25" s="21"/>
      <c r="G25" s="4" t="s">
        <v>21</v>
      </c>
      <c r="H25" s="3"/>
      <c r="I25" s="3"/>
      <c r="J25" s="3"/>
      <c r="K25" s="3"/>
      <c r="L25" s="5"/>
      <c r="M25" s="21" t="s">
        <v>22</v>
      </c>
      <c r="N25" s="21"/>
      <c r="O25" s="21"/>
      <c r="P25" s="21"/>
      <c r="Q25" s="1"/>
    </row>
    <row r="26" spans="1:17" x14ac:dyDescent="0.25">
      <c r="A26" s="1"/>
      <c r="B26" s="1"/>
      <c r="C26" s="6" t="s">
        <v>23</v>
      </c>
      <c r="D26" s="6"/>
      <c r="E26" s="6" t="s">
        <v>24</v>
      </c>
      <c r="F26" s="6"/>
      <c r="G26" s="10" t="s">
        <v>4</v>
      </c>
      <c r="H26" s="2"/>
      <c r="I26" s="2" t="s">
        <v>5</v>
      </c>
      <c r="J26" s="2"/>
      <c r="K26" s="2" t="s">
        <v>25</v>
      </c>
      <c r="L26" s="11"/>
      <c r="M26" s="2" t="s">
        <v>4</v>
      </c>
      <c r="N26" s="2"/>
      <c r="O26" s="2" t="s">
        <v>5</v>
      </c>
      <c r="P26" s="2"/>
      <c r="Q26" s="1"/>
    </row>
    <row r="27" spans="1:17" x14ac:dyDescent="0.25">
      <c r="A27" s="1"/>
      <c r="B27" s="9" t="s">
        <v>6</v>
      </c>
      <c r="C27" s="2" t="s">
        <v>7</v>
      </c>
      <c r="D27" s="2" t="s">
        <v>8</v>
      </c>
      <c r="E27" s="2" t="s">
        <v>7</v>
      </c>
      <c r="F27" s="2" t="s">
        <v>8</v>
      </c>
      <c r="G27" s="10" t="s">
        <v>7</v>
      </c>
      <c r="H27" s="2" t="s">
        <v>8</v>
      </c>
      <c r="I27" s="2" t="s">
        <v>7</v>
      </c>
      <c r="J27" s="2" t="s">
        <v>8</v>
      </c>
      <c r="K27" s="2" t="s">
        <v>7</v>
      </c>
      <c r="L27" s="11" t="s">
        <v>8</v>
      </c>
      <c r="M27" s="2" t="s">
        <v>7</v>
      </c>
      <c r="N27" s="2" t="s">
        <v>8</v>
      </c>
      <c r="O27" s="2" t="s">
        <v>7</v>
      </c>
      <c r="P27" s="2" t="s">
        <v>8</v>
      </c>
      <c r="Q27" s="22" t="s">
        <v>9</v>
      </c>
    </row>
    <row r="28" spans="1:17" x14ac:dyDescent="0.25">
      <c r="A28" s="6" t="s">
        <v>10</v>
      </c>
      <c r="B28" s="12" t="s">
        <v>11</v>
      </c>
      <c r="C28" s="13">
        <v>342</v>
      </c>
      <c r="D28" s="14">
        <f t="shared" ref="D28:F28" si="65">C28/$Q$44</f>
        <v>1.5759642412792037E-2</v>
      </c>
      <c r="E28" s="13">
        <v>654</v>
      </c>
      <c r="F28" s="14">
        <f t="shared" si="65"/>
        <v>3.013686005253214E-2</v>
      </c>
      <c r="G28" s="15">
        <v>217</v>
      </c>
      <c r="H28" s="14">
        <f t="shared" ref="H28" si="66">G28/$Q$44</f>
        <v>9.9995391917423165E-3</v>
      </c>
      <c r="I28" s="13">
        <v>716</v>
      </c>
      <c r="J28" s="14">
        <f t="shared" ref="J28" si="67">I28/$Q$44</f>
        <v>3.29938712501728E-2</v>
      </c>
      <c r="K28" s="23">
        <v>63</v>
      </c>
      <c r="L28" s="14">
        <f t="shared" ref="L28" si="68">K28/$Q$44</f>
        <v>2.9030920234090593E-3</v>
      </c>
      <c r="M28" s="15">
        <v>15</v>
      </c>
      <c r="N28" s="14">
        <f t="shared" ref="N28" si="69">M28/$Q$44</f>
        <v>6.9121238652596658E-4</v>
      </c>
      <c r="O28" s="13">
        <v>981</v>
      </c>
      <c r="P28" s="14">
        <f t="shared" ref="P28" si="70">O28/$Q$44</f>
        <v>4.5205290078798213E-2</v>
      </c>
      <c r="Q28" s="23">
        <f>SUM(M28+O28)</f>
        <v>996</v>
      </c>
    </row>
    <row r="29" spans="1:17" x14ac:dyDescent="0.25">
      <c r="A29" s="3"/>
      <c r="B29" s="12" t="s">
        <v>12</v>
      </c>
      <c r="C29" s="13">
        <v>328</v>
      </c>
      <c r="D29" s="19">
        <f t="shared" ref="D29:F29" si="71">C29/$Q$45</f>
        <v>1.6252911154055794E-2</v>
      </c>
      <c r="E29" s="13">
        <v>705</v>
      </c>
      <c r="F29" s="19">
        <f t="shared" si="71"/>
        <v>3.4933848669540656E-2</v>
      </c>
      <c r="G29" s="15">
        <v>233</v>
      </c>
      <c r="H29" s="19">
        <f t="shared" ref="H29" si="72">G29/$Q$45</f>
        <v>1.1545513106387196E-2</v>
      </c>
      <c r="I29" s="13">
        <v>741</v>
      </c>
      <c r="J29" s="19">
        <f t="shared" ref="J29" si="73">I29/$Q$45</f>
        <v>3.6717704771815074E-2</v>
      </c>
      <c r="K29" s="23">
        <v>59</v>
      </c>
      <c r="L29" s="19">
        <f t="shared" ref="L29" si="74">K29/$Q$45</f>
        <v>2.9235419453941826E-3</v>
      </c>
      <c r="M29" s="15">
        <v>21</v>
      </c>
      <c r="N29" s="19">
        <f t="shared" ref="N29" si="75">M29/$Q$45</f>
        <v>1.0405827263267431E-3</v>
      </c>
      <c r="O29" s="13">
        <v>1012</v>
      </c>
      <c r="P29" s="19">
        <f t="shared" ref="P29" si="76">O29/$Q$45</f>
        <v>5.0146177097269706E-2</v>
      </c>
      <c r="Q29" s="23">
        <f t="shared" ref="Q29:Q45" si="77">SUM(M29+O29)</f>
        <v>1033</v>
      </c>
    </row>
    <row r="30" spans="1:17" x14ac:dyDescent="0.25">
      <c r="A30" s="6" t="s">
        <v>13</v>
      </c>
      <c r="B30" s="12" t="s">
        <v>11</v>
      </c>
      <c r="C30" s="13">
        <v>100</v>
      </c>
      <c r="D30" s="14">
        <f t="shared" ref="D30:F30" si="78">C30/$Q$44</f>
        <v>4.6080825768397768E-3</v>
      </c>
      <c r="E30" s="13">
        <v>1929</v>
      </c>
      <c r="F30" s="14">
        <f t="shared" si="78"/>
        <v>8.8889912907239299E-2</v>
      </c>
      <c r="G30" s="15">
        <v>650</v>
      </c>
      <c r="H30" s="14">
        <f t="shared" ref="H30" si="79">G30/$Q$44</f>
        <v>2.9952536749458549E-2</v>
      </c>
      <c r="I30" s="13">
        <v>1322</v>
      </c>
      <c r="J30" s="14">
        <f t="shared" ref="J30" si="80">I30/$Q$44</f>
        <v>6.0918851665821852E-2</v>
      </c>
      <c r="K30" s="23">
        <v>57</v>
      </c>
      <c r="L30" s="14">
        <f t="shared" ref="L30" si="81">K30/$Q$44</f>
        <v>2.6266070687986729E-3</v>
      </c>
      <c r="M30" s="15">
        <v>27</v>
      </c>
      <c r="N30" s="14">
        <f t="shared" ref="N30" si="82">M30/$Q$44</f>
        <v>1.2441822957467397E-3</v>
      </c>
      <c r="O30" s="13">
        <v>2002</v>
      </c>
      <c r="P30" s="14">
        <f t="shared" ref="P30" si="83">O30/$Q$44</f>
        <v>9.225381318833234E-2</v>
      </c>
      <c r="Q30" s="23">
        <f t="shared" si="77"/>
        <v>2029</v>
      </c>
    </row>
    <row r="31" spans="1:17" x14ac:dyDescent="0.25">
      <c r="A31" s="3"/>
      <c r="B31" s="12" t="s">
        <v>12</v>
      </c>
      <c r="C31" s="13">
        <v>97</v>
      </c>
      <c r="D31" s="19">
        <f t="shared" ref="D31:F31" si="84">C31/$Q$45</f>
        <v>4.8065011644616226E-3</v>
      </c>
      <c r="E31" s="13">
        <v>1671</v>
      </c>
      <c r="F31" s="19">
        <f t="shared" si="84"/>
        <v>8.2800654080570829E-2</v>
      </c>
      <c r="G31" s="15">
        <v>542</v>
      </c>
      <c r="H31" s="19">
        <f t="shared" ref="H31" si="85">G31/$Q$45</f>
        <v>2.6856944650909272E-2</v>
      </c>
      <c r="I31" s="13">
        <v>1171</v>
      </c>
      <c r="J31" s="19">
        <f t="shared" ref="J31" si="86">I31/$Q$45</f>
        <v>5.8024874882315051E-2</v>
      </c>
      <c r="K31" s="23">
        <v>55</v>
      </c>
      <c r="L31" s="19">
        <f t="shared" ref="L31" si="87">K31/$Q$45</f>
        <v>2.7253357118081365E-3</v>
      </c>
      <c r="M31" s="15">
        <v>13</v>
      </c>
      <c r="N31" s="19">
        <f t="shared" ref="N31" si="88">M31/$Q$45</f>
        <v>6.4417025915465044E-4</v>
      </c>
      <c r="O31" s="13">
        <v>1755</v>
      </c>
      <c r="P31" s="19">
        <f t="shared" ref="P31" si="89">O31/$Q$45</f>
        <v>8.6962984985877803E-2</v>
      </c>
      <c r="Q31" s="23">
        <f t="shared" si="77"/>
        <v>1768</v>
      </c>
    </row>
    <row r="32" spans="1:17" x14ac:dyDescent="0.25">
      <c r="A32" s="6" t="s">
        <v>14</v>
      </c>
      <c r="B32" s="12" t="s">
        <v>11</v>
      </c>
      <c r="C32" s="13">
        <v>141</v>
      </c>
      <c r="D32" s="14">
        <f t="shared" ref="D32:F32" si="90">C32/$Q$44</f>
        <v>6.4973964333440853E-3</v>
      </c>
      <c r="E32" s="13">
        <v>2014</v>
      </c>
      <c r="F32" s="14">
        <f t="shared" si="90"/>
        <v>9.2806783097553108E-2</v>
      </c>
      <c r="G32" s="15">
        <v>736</v>
      </c>
      <c r="H32" s="14">
        <f t="shared" ref="H32" si="91">G32/$Q$44</f>
        <v>3.3915487765540757E-2</v>
      </c>
      <c r="I32" s="13">
        <v>1353</v>
      </c>
      <c r="J32" s="14">
        <f t="shared" ref="J32" si="92">I32/$Q$44</f>
        <v>6.2347357264642182E-2</v>
      </c>
      <c r="K32" s="23">
        <v>66</v>
      </c>
      <c r="L32" s="14">
        <f t="shared" ref="L32" si="93">K32/$Q$44</f>
        <v>3.0413345007142528E-3</v>
      </c>
      <c r="M32" s="15">
        <v>26</v>
      </c>
      <c r="N32" s="14">
        <f t="shared" ref="N32" si="94">M32/$Q$44</f>
        <v>1.1981014699783421E-3</v>
      </c>
      <c r="O32" s="13">
        <v>2129</v>
      </c>
      <c r="P32" s="14">
        <f t="shared" ref="P32" si="95">O32/$Q$44</f>
        <v>9.8106078060918853E-2</v>
      </c>
      <c r="Q32" s="23">
        <f t="shared" si="77"/>
        <v>2155</v>
      </c>
    </row>
    <row r="33" spans="1:17" x14ac:dyDescent="0.25">
      <c r="A33" s="3"/>
      <c r="B33" s="12" t="s">
        <v>12</v>
      </c>
      <c r="C33" s="13">
        <v>198</v>
      </c>
      <c r="D33" s="19">
        <f t="shared" ref="D33:F33" si="96">C33/$Q$45</f>
        <v>9.811208562509291E-3</v>
      </c>
      <c r="E33" s="13">
        <v>1603</v>
      </c>
      <c r="F33" s="19">
        <f t="shared" si="96"/>
        <v>7.9431148109608052E-2</v>
      </c>
      <c r="G33" s="15">
        <v>636</v>
      </c>
      <c r="H33" s="19">
        <f t="shared" ref="H33" si="97">G33/$Q$45</f>
        <v>3.151479114018136E-2</v>
      </c>
      <c r="I33" s="13">
        <v>1077</v>
      </c>
      <c r="J33" s="19">
        <f t="shared" ref="J33" si="98">I33/$Q$45</f>
        <v>5.3367028393042963E-2</v>
      </c>
      <c r="K33" s="23">
        <v>88</v>
      </c>
      <c r="L33" s="19">
        <f t="shared" ref="L33" si="99">K33/$Q$45</f>
        <v>4.360537138893018E-3</v>
      </c>
      <c r="M33" s="15">
        <v>59</v>
      </c>
      <c r="N33" s="19">
        <f t="shared" ref="N33" si="100">M33/$Q$45</f>
        <v>2.9235419453941826E-3</v>
      </c>
      <c r="O33" s="13">
        <v>1742</v>
      </c>
      <c r="P33" s="19">
        <f t="shared" ref="P33" si="101">O33/$Q$45</f>
        <v>8.6318814726723161E-2</v>
      </c>
      <c r="Q33" s="23">
        <f t="shared" si="77"/>
        <v>1801</v>
      </c>
    </row>
    <row r="34" spans="1:17" x14ac:dyDescent="0.25">
      <c r="A34" s="6" t="s">
        <v>15</v>
      </c>
      <c r="B34" s="12" t="s">
        <v>11</v>
      </c>
      <c r="C34" s="13">
        <v>274</v>
      </c>
      <c r="D34" s="14">
        <f t="shared" ref="D34:F34" si="102">C34/$Q$44</f>
        <v>1.2626146260540989E-2</v>
      </c>
      <c r="E34" s="13">
        <v>3222</v>
      </c>
      <c r="F34" s="14">
        <f t="shared" si="102"/>
        <v>0.14847242062577762</v>
      </c>
      <c r="G34" s="15">
        <v>1220</v>
      </c>
      <c r="H34" s="14">
        <f t="shared" ref="H34" si="103">G34/$Q$44</f>
        <v>5.6218607437445278E-2</v>
      </c>
      <c r="I34" s="13">
        <v>2175</v>
      </c>
      <c r="J34" s="14">
        <f t="shared" ref="J34" si="104">I34/$Q$44</f>
        <v>0.10022579604626515</v>
      </c>
      <c r="K34" s="23">
        <v>101</v>
      </c>
      <c r="L34" s="14">
        <f t="shared" ref="L34" si="105">K34/$Q$44</f>
        <v>4.6541634026081745E-3</v>
      </c>
      <c r="M34" s="15">
        <v>61</v>
      </c>
      <c r="N34" s="14">
        <f t="shared" ref="N34" si="106">M34/$Q$44</f>
        <v>2.810930371872264E-3</v>
      </c>
      <c r="O34" s="13">
        <v>3435</v>
      </c>
      <c r="P34" s="14">
        <f t="shared" ref="P34" si="107">O34/$Q$44</f>
        <v>0.15828763651444633</v>
      </c>
      <c r="Q34" s="23">
        <f t="shared" si="77"/>
        <v>3496</v>
      </c>
    </row>
    <row r="35" spans="1:17" x14ac:dyDescent="0.25">
      <c r="A35" s="3"/>
      <c r="B35" s="12" t="s">
        <v>12</v>
      </c>
      <c r="C35" s="13">
        <v>438</v>
      </c>
      <c r="D35" s="19">
        <f t="shared" ref="D35:F35" si="108">C35/$Q$45</f>
        <v>2.1703582577672069E-2</v>
      </c>
      <c r="E35" s="13">
        <v>2271</v>
      </c>
      <c r="F35" s="19">
        <f t="shared" si="108"/>
        <v>0.11253158911847777</v>
      </c>
      <c r="G35" s="15">
        <v>1018</v>
      </c>
      <c r="H35" s="19">
        <f t="shared" ref="H35" si="109">G35/$Q$45</f>
        <v>5.0443486447648782E-2</v>
      </c>
      <c r="I35" s="13">
        <v>1576</v>
      </c>
      <c r="J35" s="19">
        <f t="shared" ref="J35" si="110">I35/$Q$45</f>
        <v>7.8093256032902236E-2</v>
      </c>
      <c r="K35" s="23">
        <v>115</v>
      </c>
      <c r="L35" s="19">
        <f t="shared" ref="L35" si="111">K35/$Q$45</f>
        <v>5.698429215598831E-3</v>
      </c>
      <c r="M35" s="15">
        <v>124</v>
      </c>
      <c r="N35" s="19">
        <f t="shared" ref="N35" si="112">M35/$Q$45</f>
        <v>6.1443932411674347E-3</v>
      </c>
      <c r="O35" s="13">
        <v>2585</v>
      </c>
      <c r="P35" s="19">
        <f t="shared" ref="P35" si="113">O35/$Q$45</f>
        <v>0.1280907784549824</v>
      </c>
      <c r="Q35" s="23">
        <f t="shared" si="77"/>
        <v>2709</v>
      </c>
    </row>
    <row r="36" spans="1:17" x14ac:dyDescent="0.25">
      <c r="A36" s="6" t="s">
        <v>16</v>
      </c>
      <c r="B36" s="12" t="s">
        <v>11</v>
      </c>
      <c r="C36" s="13">
        <v>586</v>
      </c>
      <c r="D36" s="14">
        <f t="shared" ref="D36:F36" si="114">C36/$Q$44</f>
        <v>2.7003363900281092E-2</v>
      </c>
      <c r="E36" s="13">
        <v>3967</v>
      </c>
      <c r="F36" s="14">
        <f t="shared" si="114"/>
        <v>0.18280263582323394</v>
      </c>
      <c r="G36" s="15">
        <v>1493</v>
      </c>
      <c r="H36" s="14">
        <f t="shared" ref="H36" si="115">G36/$Q$44</f>
        <v>6.8798672872217873E-2</v>
      </c>
      <c r="I36" s="13">
        <v>2905</v>
      </c>
      <c r="J36" s="14">
        <f t="shared" ref="J36" si="116">I36/$Q$44</f>
        <v>0.13386479885719552</v>
      </c>
      <c r="K36" s="23">
        <v>155</v>
      </c>
      <c r="L36" s="14">
        <f t="shared" ref="L36" si="117">K36/$Q$44</f>
        <v>7.1425279941016544E-3</v>
      </c>
      <c r="M36" s="15">
        <v>174</v>
      </c>
      <c r="N36" s="14">
        <f t="shared" ref="N36" si="118">M36/$Q$44</f>
        <v>8.0180636837012126E-3</v>
      </c>
      <c r="O36" s="13">
        <v>4379</v>
      </c>
      <c r="P36" s="14">
        <f t="shared" ref="P36" si="119">O36/$Q$44</f>
        <v>0.20178793603981382</v>
      </c>
      <c r="Q36" s="23">
        <f t="shared" si="77"/>
        <v>4553</v>
      </c>
    </row>
    <row r="37" spans="1:17" x14ac:dyDescent="0.25">
      <c r="A37" s="3"/>
      <c r="B37" s="12" t="s">
        <v>12</v>
      </c>
      <c r="C37" s="13">
        <v>993</v>
      </c>
      <c r="D37" s="19">
        <f t="shared" ref="D37:F37" si="120">C37/$Q$45</f>
        <v>4.9204697487735989E-2</v>
      </c>
      <c r="E37" s="13">
        <v>3145</v>
      </c>
      <c r="F37" s="19">
        <f t="shared" si="120"/>
        <v>0.15583965115702889</v>
      </c>
      <c r="G37" s="15">
        <v>1668</v>
      </c>
      <c r="H37" s="19">
        <f t="shared" ref="H37" si="121">G37/$Q$45</f>
        <v>8.2651999405381302E-2</v>
      </c>
      <c r="I37" s="13">
        <v>2301</v>
      </c>
      <c r="J37" s="19">
        <f t="shared" ref="J37" si="122">I37/$Q$45</f>
        <v>0.11401813587037313</v>
      </c>
      <c r="K37" s="23">
        <v>169</v>
      </c>
      <c r="L37" s="19">
        <f t="shared" ref="L37" si="123">K37/$Q$45</f>
        <v>8.374213369010456E-3</v>
      </c>
      <c r="M37" s="15">
        <v>338</v>
      </c>
      <c r="N37" s="19">
        <f t="shared" ref="N37" si="124">M37/$Q$45</f>
        <v>1.6748426738020912E-2</v>
      </c>
      <c r="O37" s="13">
        <v>3800</v>
      </c>
      <c r="P37" s="19">
        <f t="shared" ref="P37" si="125">O37/$Q$45</f>
        <v>0.18829592190674396</v>
      </c>
      <c r="Q37" s="23">
        <f t="shared" si="77"/>
        <v>4138</v>
      </c>
    </row>
    <row r="38" spans="1:17" x14ac:dyDescent="0.25">
      <c r="A38" s="6" t="s">
        <v>17</v>
      </c>
      <c r="B38" s="12" t="s">
        <v>11</v>
      </c>
      <c r="C38" s="13">
        <v>906</v>
      </c>
      <c r="D38" s="14">
        <f t="shared" ref="D38:F38" si="126">C38/$Q$44</f>
        <v>4.1749228146168382E-2</v>
      </c>
      <c r="E38" s="13">
        <v>2994</v>
      </c>
      <c r="F38" s="14">
        <f t="shared" si="126"/>
        <v>0.13796599235058293</v>
      </c>
      <c r="G38" s="15">
        <v>1432</v>
      </c>
      <c r="H38" s="14">
        <f t="shared" ref="H38" si="127">G38/$Q$44</f>
        <v>6.59877425003456E-2</v>
      </c>
      <c r="I38" s="13">
        <v>2320</v>
      </c>
      <c r="J38" s="14">
        <f t="shared" ref="J38" si="128">I38/$Q$44</f>
        <v>0.10690751578268283</v>
      </c>
      <c r="K38" s="23">
        <v>148</v>
      </c>
      <c r="L38" s="14">
        <f t="shared" ref="L38" si="129">K38/$Q$44</f>
        <v>6.8199622137228699E-3</v>
      </c>
      <c r="M38" s="15">
        <v>335</v>
      </c>
      <c r="N38" s="14">
        <f t="shared" ref="N38" si="130">M38/$Q$44</f>
        <v>1.5437076632413253E-2</v>
      </c>
      <c r="O38" s="13">
        <v>3565</v>
      </c>
      <c r="P38" s="14">
        <f t="shared" ref="P38" si="131">O38/$Q$44</f>
        <v>0.16427814386433806</v>
      </c>
      <c r="Q38" s="23">
        <f t="shared" si="77"/>
        <v>3900</v>
      </c>
    </row>
    <row r="39" spans="1:17" x14ac:dyDescent="0.25">
      <c r="A39" s="3"/>
      <c r="B39" s="12" t="s">
        <v>12</v>
      </c>
      <c r="C39" s="13">
        <v>1399</v>
      </c>
      <c r="D39" s="19">
        <f t="shared" ref="D39:F39" si="132">C39/$Q$45</f>
        <v>6.9322630196719692E-2</v>
      </c>
      <c r="E39" s="13">
        <v>2848</v>
      </c>
      <c r="F39" s="19">
        <f t="shared" si="132"/>
        <v>0.14112283831326494</v>
      </c>
      <c r="G39" s="15">
        <v>1768</v>
      </c>
      <c r="H39" s="19">
        <f t="shared" ref="H39" si="133">G39/$Q$45</f>
        <v>8.7607155245032459E-2</v>
      </c>
      <c r="I39" s="13">
        <v>2263</v>
      </c>
      <c r="J39" s="19">
        <f t="shared" ref="J39" si="134">I39/$Q$45</f>
        <v>0.11213517665130568</v>
      </c>
      <c r="K39" s="23">
        <v>216</v>
      </c>
      <c r="L39" s="19">
        <f t="shared" ref="L39" si="135">K39/$Q$45</f>
        <v>1.0703136613646498E-2</v>
      </c>
      <c r="M39" s="15">
        <v>570</v>
      </c>
      <c r="N39" s="19">
        <f t="shared" ref="N39" si="136">M39/$Q$45</f>
        <v>2.8244388286011595E-2</v>
      </c>
      <c r="O39" s="13">
        <v>3677</v>
      </c>
      <c r="P39" s="19">
        <f t="shared" ref="P39" si="137">O39/$Q$45</f>
        <v>0.18220108022397305</v>
      </c>
      <c r="Q39" s="23">
        <f t="shared" si="77"/>
        <v>4247</v>
      </c>
    </row>
    <row r="40" spans="1:17" x14ac:dyDescent="0.25">
      <c r="A40" s="6" t="s">
        <v>18</v>
      </c>
      <c r="B40" s="12" t="s">
        <v>11</v>
      </c>
      <c r="C40" s="13">
        <v>977</v>
      </c>
      <c r="D40" s="14">
        <f t="shared" ref="D40:F40" si="138">C40/$Q$44</f>
        <v>4.5020966775724619E-2</v>
      </c>
      <c r="E40" s="13">
        <v>1835</v>
      </c>
      <c r="F40" s="14">
        <f t="shared" si="138"/>
        <v>8.4558315285009913E-2</v>
      </c>
      <c r="G40" s="15">
        <v>1072</v>
      </c>
      <c r="H40" s="14">
        <f t="shared" ref="H40" si="139">G40/$Q$44</f>
        <v>4.9398645223722407E-2</v>
      </c>
      <c r="I40" s="13">
        <v>1589</v>
      </c>
      <c r="J40" s="14">
        <f t="shared" ref="J40" si="140">I40/$Q$44</f>
        <v>7.3222432145984062E-2</v>
      </c>
      <c r="K40" s="23">
        <v>151</v>
      </c>
      <c r="L40" s="14">
        <f t="shared" ref="L40" si="141">K40/$Q$44</f>
        <v>6.9582046910280628E-3</v>
      </c>
      <c r="M40" s="15">
        <v>398</v>
      </c>
      <c r="N40" s="14">
        <f t="shared" ref="N40" si="142">M40/$Q$44</f>
        <v>1.8340168655822314E-2</v>
      </c>
      <c r="O40" s="13">
        <v>2414</v>
      </c>
      <c r="P40" s="14">
        <f t="shared" ref="P40" si="143">O40/$Q$44</f>
        <v>0.11123911340491222</v>
      </c>
      <c r="Q40" s="23">
        <f t="shared" si="77"/>
        <v>2812</v>
      </c>
    </row>
    <row r="41" spans="1:17" x14ac:dyDescent="0.25">
      <c r="A41" s="3"/>
      <c r="B41" s="12" t="s">
        <v>12</v>
      </c>
      <c r="C41" s="13">
        <v>1349</v>
      </c>
      <c r="D41" s="19">
        <f t="shared" ref="D41:F41" si="144">C41/$Q$45</f>
        <v>6.6845052276894107E-2</v>
      </c>
      <c r="E41" s="13">
        <v>1618</v>
      </c>
      <c r="F41" s="19">
        <f t="shared" si="144"/>
        <v>8.0174421485555716E-2</v>
      </c>
      <c r="G41" s="15">
        <v>1282</v>
      </c>
      <c r="H41" s="19">
        <f t="shared" ref="H41" si="145">G41/$Q$45</f>
        <v>6.3525097864327834E-2</v>
      </c>
      <c r="I41" s="13">
        <v>1514</v>
      </c>
      <c r="J41" s="19">
        <f t="shared" ref="J41" si="146">I41/$Q$45</f>
        <v>7.5021059412318514E-2</v>
      </c>
      <c r="K41" s="23">
        <v>171</v>
      </c>
      <c r="L41" s="19">
        <f t="shared" ref="L41" si="147">K41/$Q$45</f>
        <v>8.4733164858034789E-3</v>
      </c>
      <c r="M41" s="15">
        <v>655</v>
      </c>
      <c r="N41" s="19">
        <f t="shared" ref="N41" si="148">M41/$Q$45</f>
        <v>3.2456270749715077E-2</v>
      </c>
      <c r="O41" s="13">
        <v>2312</v>
      </c>
      <c r="P41" s="19">
        <f t="shared" ref="P41" si="149">O41/$Q$45</f>
        <v>0.11456320301273475</v>
      </c>
      <c r="Q41" s="23">
        <f t="shared" si="77"/>
        <v>2967</v>
      </c>
    </row>
    <row r="42" spans="1:17" x14ac:dyDescent="0.25">
      <c r="A42" s="6" t="s">
        <v>19</v>
      </c>
      <c r="B42" s="12" t="s">
        <v>11</v>
      </c>
      <c r="C42" s="13">
        <v>818</v>
      </c>
      <c r="D42" s="14">
        <f t="shared" ref="D42:F42" si="150">C42/$Q$44</f>
        <v>3.7694115478549374E-2</v>
      </c>
      <c r="E42" s="13">
        <v>942</v>
      </c>
      <c r="F42" s="14">
        <f t="shared" si="150"/>
        <v>4.3408137873830702E-2</v>
      </c>
      <c r="G42" s="15">
        <v>711</v>
      </c>
      <c r="H42" s="14">
        <f t="shared" ref="H42" si="151">G42/$Q$44</f>
        <v>3.2763467121330811E-2</v>
      </c>
      <c r="I42" s="13">
        <v>940</v>
      </c>
      <c r="J42" s="14">
        <f t="shared" ref="J42" si="152">I42/$Q$44</f>
        <v>4.3315976222293905E-2</v>
      </c>
      <c r="K42" s="23">
        <v>109</v>
      </c>
      <c r="L42" s="14">
        <f t="shared" ref="L42" si="153">K42/$Q$44</f>
        <v>5.0228100087553566E-3</v>
      </c>
      <c r="M42" s="15">
        <v>362</v>
      </c>
      <c r="N42" s="14">
        <f t="shared" ref="N42" si="154">M42/$Q$44</f>
        <v>1.6681258928159994E-2</v>
      </c>
      <c r="O42" s="13">
        <v>1398</v>
      </c>
      <c r="P42" s="14">
        <f t="shared" ref="P42" si="155">O42/$Q$44</f>
        <v>6.4420994424220085E-2</v>
      </c>
      <c r="Q42" s="23">
        <f t="shared" si="77"/>
        <v>1760</v>
      </c>
    </row>
    <row r="43" spans="1:17" x14ac:dyDescent="0.25">
      <c r="A43" s="3"/>
      <c r="B43" s="12" t="s">
        <v>12</v>
      </c>
      <c r="C43" s="17">
        <v>828</v>
      </c>
      <c r="D43" s="19">
        <f t="shared" ref="D43:F43" si="156">C43/$Q$45</f>
        <v>4.1028690352311582E-2</v>
      </c>
      <c r="E43" s="17">
        <v>690</v>
      </c>
      <c r="F43" s="19">
        <f t="shared" si="156"/>
        <v>3.4190575293592984E-2</v>
      </c>
      <c r="G43" s="18">
        <v>685</v>
      </c>
      <c r="H43" s="19">
        <f t="shared" ref="H43" si="157">G43/$Q$45</f>
        <v>3.3942817501610427E-2</v>
      </c>
      <c r="I43" s="17">
        <v>696</v>
      </c>
      <c r="J43" s="19">
        <f t="shared" ref="J43" si="158">I43/$Q$45</f>
        <v>3.4487884643972053E-2</v>
      </c>
      <c r="K43" s="23">
        <v>137</v>
      </c>
      <c r="L43" s="19">
        <f t="shared" ref="L43" si="159">K43/$Q$45</f>
        <v>6.788563500322085E-3</v>
      </c>
      <c r="M43" s="18">
        <v>459</v>
      </c>
      <c r="N43" s="19">
        <f t="shared" ref="N43" si="160">M43/$Q$45</f>
        <v>2.2744165303998812E-2</v>
      </c>
      <c r="O43" s="17">
        <v>1059</v>
      </c>
      <c r="P43" s="19">
        <f t="shared" ref="P43" si="161">O43/$Q$45</f>
        <v>5.247510034190575E-2</v>
      </c>
      <c r="Q43" s="23">
        <f t="shared" si="77"/>
        <v>1518</v>
      </c>
    </row>
    <row r="44" spans="1:17" x14ac:dyDescent="0.25">
      <c r="A44" s="1"/>
      <c r="B44" s="12" t="s">
        <v>11</v>
      </c>
      <c r="C44" s="17">
        <f>SUM(C28+C30+C32+C34+C36+C38+C40+C42)</f>
        <v>4144</v>
      </c>
      <c r="D44" s="14">
        <f>C44/$Q$44</f>
        <v>0.19095894198424035</v>
      </c>
      <c r="E44" s="17">
        <f>SUM(E28+E30+E32+E34+E36+E38+E40+E42)</f>
        <v>17557</v>
      </c>
      <c r="F44" s="14">
        <f>E44/$Q$44</f>
        <v>0.80904105801575965</v>
      </c>
      <c r="G44" s="18">
        <f>SUM(G28+G30+G32+G34+G36+G38+G40+G42)</f>
        <v>7531</v>
      </c>
      <c r="H44" s="14">
        <f>G44/$Q$44</f>
        <v>0.3470346988618036</v>
      </c>
      <c r="I44" s="17">
        <f>SUM(I28+I30+I32+I34+I36+I38+I40+I42)</f>
        <v>13320</v>
      </c>
      <c r="J44" s="14">
        <f>I44/$Q$44</f>
        <v>0.61379659923505825</v>
      </c>
      <c r="K44" s="17">
        <f>SUM(K28+K30+K32+K34+K36+K38+K40+K42)</f>
        <v>850</v>
      </c>
      <c r="L44" s="14">
        <f>K44/$Q$44</f>
        <v>3.9168701903138106E-2</v>
      </c>
      <c r="M44" s="18">
        <f>SUM(M28+M30+M32+M34+M36+M38+M40+M42)</f>
        <v>1398</v>
      </c>
      <c r="N44" s="14">
        <f>M44/$Q$44</f>
        <v>6.4420994424220085E-2</v>
      </c>
      <c r="O44" s="17">
        <f>SUM(O28+O30+O32+O34+O36+O38+O40+O42)</f>
        <v>20303</v>
      </c>
      <c r="P44" s="14">
        <f>O44/$Q$44</f>
        <v>0.93557900557577989</v>
      </c>
      <c r="Q44" s="23">
        <f t="shared" si="77"/>
        <v>21701</v>
      </c>
    </row>
    <row r="45" spans="1:17" x14ac:dyDescent="0.25">
      <c r="A45" s="1"/>
      <c r="B45" s="12" t="s">
        <v>12</v>
      </c>
      <c r="C45" s="17">
        <f>SUM(C29+C31+C33+C35+C37+C39+C41+C43)</f>
        <v>5630</v>
      </c>
      <c r="D45" s="19">
        <f>C45/$Q$45</f>
        <v>0.27897527377236014</v>
      </c>
      <c r="E45" s="17">
        <f>SUM(E29+E31+E33+E35+E37+E39+E41+E43)</f>
        <v>14551</v>
      </c>
      <c r="F45" s="19">
        <f>E45/$Q$45</f>
        <v>0.72102472622763991</v>
      </c>
      <c r="G45" s="18">
        <f>SUM(G29+G31+G33+G35+G37+G39+G41+G43)</f>
        <v>7832</v>
      </c>
      <c r="H45" s="19">
        <f>G45/$Q$45</f>
        <v>0.38808780536147863</v>
      </c>
      <c r="I45" s="17">
        <f>SUM(I29+I31+I33+I35+I37+I39+I41+I43)</f>
        <v>11339</v>
      </c>
      <c r="J45" s="19">
        <f>I45/$Q$45</f>
        <v>0.56186512065804473</v>
      </c>
      <c r="K45" s="17">
        <f>SUM(K29+K31+K33+K35+K37+K39+K41+K43)</f>
        <v>1010</v>
      </c>
      <c r="L45" s="19">
        <f>K45/$Q$45</f>
        <v>5.0047073980476683E-2</v>
      </c>
      <c r="M45" s="18">
        <f>SUM(M29+M31+M33+M35+M37+M39+M41+M43)</f>
        <v>2239</v>
      </c>
      <c r="N45" s="19">
        <f>M45/$Q$45</f>
        <v>0.1109459392497894</v>
      </c>
      <c r="O45" s="17">
        <f>SUM(O29+O31+O33+O35+O37+O39+O41+O43)</f>
        <v>17942</v>
      </c>
      <c r="P45" s="19">
        <f>O45/$Q$45</f>
        <v>0.88905406075021054</v>
      </c>
      <c r="Q45" s="24">
        <f t="shared" si="77"/>
        <v>20181</v>
      </c>
    </row>
    <row r="46" spans="1:17" x14ac:dyDescent="0.25">
      <c r="A46" s="1"/>
      <c r="B46" s="1"/>
      <c r="C46" s="2">
        <f>SUM(C44:C45)</f>
        <v>9774</v>
      </c>
      <c r="D46" s="1"/>
      <c r="E46" s="2">
        <f>SUM(E44:E45)</f>
        <v>32108</v>
      </c>
      <c r="F46" s="1"/>
      <c r="G46" s="2">
        <f>SUM(G44:G45)</f>
        <v>15363</v>
      </c>
      <c r="H46" s="2"/>
      <c r="I46" s="2">
        <f>SUM(I44:I45)</f>
        <v>24659</v>
      </c>
      <c r="J46" s="25"/>
      <c r="K46" s="2">
        <f>SUM(K44:K45)</f>
        <v>1860</v>
      </c>
      <c r="L46" s="2"/>
      <c r="M46" s="2">
        <f>SUM(M44:M45)</f>
        <v>3637</v>
      </c>
      <c r="N46" s="1"/>
      <c r="O46" s="2">
        <f>SUM(O44:O45)</f>
        <v>38245</v>
      </c>
      <c r="P46" s="1"/>
      <c r="Q46" s="22">
        <f>SUM(Q44:Q45)</f>
        <v>41882</v>
      </c>
    </row>
    <row r="47" spans="1:17" x14ac:dyDescent="0.25">
      <c r="A47" s="1"/>
      <c r="B47" s="1"/>
      <c r="C47" s="2"/>
      <c r="D47" s="2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</sheetData>
  <mergeCells count="30">
    <mergeCell ref="A40:A41"/>
    <mergeCell ref="A42:A43"/>
    <mergeCell ref="A28:A29"/>
    <mergeCell ref="A30:A31"/>
    <mergeCell ref="A32:A33"/>
    <mergeCell ref="A34:A35"/>
    <mergeCell ref="A36:A37"/>
    <mergeCell ref="A38:A39"/>
    <mergeCell ref="A17:A18"/>
    <mergeCell ref="A19:A20"/>
    <mergeCell ref="C25:F25"/>
    <mergeCell ref="G25:L25"/>
    <mergeCell ref="M25:P25"/>
    <mergeCell ref="C26:D26"/>
    <mergeCell ref="E26:F26"/>
    <mergeCell ref="A5:A6"/>
    <mergeCell ref="A7:A8"/>
    <mergeCell ref="A9:A10"/>
    <mergeCell ref="A11:A12"/>
    <mergeCell ref="A13:A14"/>
    <mergeCell ref="A15:A16"/>
    <mergeCell ref="C2:F2"/>
    <mergeCell ref="G2:J2"/>
    <mergeCell ref="K2:N2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Iron Chef ...</dc:creator>
  <cp:lastModifiedBy>Iron Chef ...</cp:lastModifiedBy>
  <dcterms:created xsi:type="dcterms:W3CDTF">2015-06-05T18:17:20Z</dcterms:created>
  <dcterms:modified xsi:type="dcterms:W3CDTF">2022-06-10T02:24:04Z</dcterms:modified>
</cp:coreProperties>
</file>